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5970" windowHeight="6600" activeTab="3"/>
  </bookViews>
  <sheets>
    <sheet name="Balance Sheet" sheetId="1" r:id="rId1"/>
    <sheet name="PNL" sheetId="2" r:id="rId2"/>
    <sheet name="Cash Flow" sheetId="3" r:id="rId3"/>
    <sheet name="St Changes in Equity" sheetId="4" r:id="rId4"/>
  </sheets>
  <definedNames>
    <definedName name="_xlnm.Print_Area" localSheetId="0">'Balance Sheet'!$A$1:$F$52</definedName>
    <definedName name="_xlnm.Print_Area" localSheetId="2">'Cash Flow'!$A$1:$B$39</definedName>
    <definedName name="_xlnm.Print_Area" localSheetId="1">'PNL'!$A$1:$F$50</definedName>
    <definedName name="_xlnm.Print_Area" localSheetId="3">'St Changes in Equity'!$A$1:$H$56</definedName>
  </definedNames>
  <calcPr fullCalcOnLoad="1"/>
</workbook>
</file>

<file path=xl/sharedStrings.xml><?xml version="1.0" encoding="utf-8"?>
<sst xmlns="http://schemas.openxmlformats.org/spreadsheetml/2006/main" count="76" uniqueCount="60">
  <si>
    <t>Petronas Gas Berhad</t>
  </si>
  <si>
    <t>As at</t>
  </si>
  <si>
    <t>RM '000</t>
  </si>
  <si>
    <t>Revenue</t>
  </si>
  <si>
    <t>Net Tangible Assets per Share (RM)</t>
  </si>
  <si>
    <t>Finance costs</t>
  </si>
  <si>
    <t>Operating Profit</t>
  </si>
  <si>
    <t>Taxation</t>
  </si>
  <si>
    <t>RM'000</t>
  </si>
  <si>
    <t>Net profit</t>
  </si>
  <si>
    <t>PROPERTY, PLANT AND EQUIPMENT</t>
  </si>
  <si>
    <t>CURRENT ASSETS</t>
  </si>
  <si>
    <t>CURRENT LIABILITIES</t>
  </si>
  <si>
    <t>NET CURRENT ASSETS</t>
  </si>
  <si>
    <t>Individual Quarter</t>
  </si>
  <si>
    <t>Trade and other payables</t>
  </si>
  <si>
    <t>Borrowings</t>
  </si>
  <si>
    <t>Net profit for the period</t>
  </si>
  <si>
    <t>Net Increase in Cash and Cash Equivalents</t>
  </si>
  <si>
    <t>Trade and other inventories</t>
  </si>
  <si>
    <t>Trade and other receivables</t>
  </si>
  <si>
    <t>Cash and cash equivalents</t>
  </si>
  <si>
    <t>Cumulative Year to date</t>
  </si>
  <si>
    <t>Share Capital</t>
  </si>
  <si>
    <t>Non Distributable</t>
  </si>
  <si>
    <t>Distributable</t>
  </si>
  <si>
    <t>Ordinary shares</t>
  </si>
  <si>
    <t>Share premium</t>
  </si>
  <si>
    <t>Retained Profits</t>
  </si>
  <si>
    <t>For the Period Ended</t>
  </si>
  <si>
    <t>Profit before taxation</t>
  </si>
  <si>
    <t>Tax expenses</t>
  </si>
  <si>
    <t>Basic Earnings Per Share (sen)</t>
  </si>
  <si>
    <t>Net Cash Generated From Operating Activities</t>
  </si>
  <si>
    <t>Net Cash Used In Investing Activities</t>
  </si>
  <si>
    <t>Net Cash Used In Financing Activities</t>
  </si>
  <si>
    <t>Cash and Cash Equivalents at beginning of the year</t>
  </si>
  <si>
    <t>Financed by:-</t>
  </si>
  <si>
    <t>CAPITAL AND RESERVES</t>
  </si>
  <si>
    <t>LONG TERM AND DEFERRED LIABILITIES</t>
  </si>
  <si>
    <t>Reserves</t>
  </si>
  <si>
    <t>Deferred taxation</t>
  </si>
  <si>
    <t>Total</t>
  </si>
  <si>
    <t>(Company No.: 101671-H)</t>
  </si>
  <si>
    <t>Cash and Cash Equivalents at end of the period</t>
  </si>
  <si>
    <t>The notes set out on pages 5 to 7 form an integral part of and should be read in                                                                       conjunction with this interim financial report</t>
  </si>
  <si>
    <t>30.06.2003</t>
  </si>
  <si>
    <t>30.06.2002</t>
  </si>
  <si>
    <t>Net profit for the period as previously stated</t>
  </si>
  <si>
    <t>Change in accounting policy with respect to full provision of deferred tax liabilities</t>
  </si>
  <si>
    <t>As at 1 April 2003</t>
  </si>
  <si>
    <t>As at 30 June 2003</t>
  </si>
  <si>
    <t>As at 1 April 2002</t>
  </si>
  <si>
    <t>As at 30 June 2002</t>
  </si>
  <si>
    <t>Unaudited Condensed Balance Sheet at</t>
  </si>
  <si>
    <t>Unaudited Condensed Income Statement</t>
  </si>
  <si>
    <t>Unaudited Condensed Cash Flow Statement</t>
  </si>
  <si>
    <t>Unaudited Condensed Statement of Changes in Equity</t>
  </si>
  <si>
    <t xml:space="preserve">The notes set out on pages 5 to 7 form an integral part of and should be read in </t>
  </si>
  <si>
    <t>conjunction with this interim financial report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</si>
</sst>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#,##0.0000"/>
    <numFmt numFmtId="178" formatCode="#,##0.00000"/>
    <numFmt numFmtId="179" formatCode="_(* #,##0.0000_);_(* \(#,##0.0000\);_(* &quot;-&quot;??_);_(@_)"/>
    <numFmt numFmtId="180" formatCode="0_);\(0\)"/>
    <numFmt numFmtId="181" formatCode="&quot;RM&quot;#,##0"/>
    <numFmt numFmtId="182" formatCode="#,##0;\(#,##0\)"/>
    <numFmt numFmtId="183" formatCode="#,##0;\(#,##0\);&quot;-&quot;"/>
    <numFmt numFmtId="184" formatCode="_(* #,##0_);_(* \(#,##0\);_(* &quot;-&quot;??????_);_(@_)"/>
    <numFmt numFmtId="185" formatCode="_(* #,##0_);_(* \(#,##0\);_(* &quot;-&quot;???,???_);_(@_)"/>
    <numFmt numFmtId="186" formatCode="#,##0.##;\(#,##0.##\);&quot;-&quot;"/>
    <numFmt numFmtId="187" formatCode="#,##0.00;\(#,##0.00\);&quot;-&quot;"/>
    <numFmt numFmtId="188" formatCode="#,##0.0_);\(#,##0.0\)"/>
    <numFmt numFmtId="189" formatCode="#,##0.000_);\(#,##0.000\)"/>
    <numFmt numFmtId="190" formatCode="#,##0.0000_);\(#,##0.0000\)"/>
    <numFmt numFmtId="191" formatCode="#,##0.0;\-#,##0.0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2"/>
      <name val="Garamond"/>
      <family val="0"/>
    </font>
    <font>
      <b/>
      <sz val="12"/>
      <name val="Garamond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5" fontId="0" fillId="0" borderId="0">
      <alignment/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15" fontId="0" fillId="0" borderId="0" xfId="0" applyAlignment="1">
      <alignment/>
    </xf>
    <xf numFmtId="15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5" fontId="0" fillId="0" borderId="0" xfId="0" applyFont="1" applyAlignment="1">
      <alignment horizontal="right"/>
    </xf>
    <xf numFmtId="175" fontId="0" fillId="0" borderId="0" xfId="15" applyNumberFormat="1" applyFont="1">
      <alignment/>
      <protection locked="0"/>
    </xf>
    <xf numFmtId="15" fontId="0" fillId="0" borderId="0" xfId="15" applyFont="1">
      <alignment/>
      <protection locked="0"/>
    </xf>
    <xf numFmtId="177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15" fontId="7" fillId="0" borderId="0" xfId="0" applyFont="1" applyAlignment="1">
      <alignment/>
    </xf>
    <xf numFmtId="15" fontId="1" fillId="0" borderId="0" xfId="0" applyFont="1" applyAlignment="1">
      <alignment/>
    </xf>
    <xf numFmtId="15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5" fontId="8" fillId="0" borderId="0" xfId="0" applyFont="1" applyAlignment="1">
      <alignment horizontal="center" wrapText="1"/>
    </xf>
    <xf numFmtId="15" fontId="9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5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center"/>
    </xf>
    <xf numFmtId="37" fontId="1" fillId="0" borderId="0" xfId="15" applyNumberFormat="1" applyFont="1" applyBorder="1">
      <alignment/>
      <protection locked="0"/>
    </xf>
    <xf numFmtId="38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8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5" fontId="1" fillId="0" borderId="0" xfId="0" applyFont="1" applyAlignment="1">
      <alignment horizontal="right"/>
    </xf>
    <xf numFmtId="15" fontId="1" fillId="2" borderId="0" xfId="0" applyFont="1" applyFill="1" applyAlignment="1">
      <alignment horizontal="right"/>
    </xf>
    <xf numFmtId="15" fontId="1" fillId="2" borderId="0" xfId="0" applyFont="1" applyFill="1" applyAlignment="1">
      <alignment/>
    </xf>
    <xf numFmtId="185" fontId="1" fillId="0" borderId="0" xfId="0" applyNumberFormat="1" applyFont="1" applyAlignment="1">
      <alignment/>
    </xf>
    <xf numFmtId="185" fontId="1" fillId="0" borderId="3" xfId="0" applyNumberFormat="1" applyFont="1" applyBorder="1" applyAlignment="1">
      <alignment/>
    </xf>
    <xf numFmtId="185" fontId="1" fillId="0" borderId="4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5" fontId="6" fillId="0" borderId="0" xfId="15" applyNumberFormat="1" applyFont="1" applyBorder="1" applyAlignment="1">
      <alignment/>
      <protection locked="0"/>
    </xf>
    <xf numFmtId="175" fontId="6" fillId="2" borderId="0" xfId="15" applyNumberFormat="1" applyFont="1" applyFill="1" applyBorder="1" applyAlignment="1">
      <alignment/>
      <protection locked="0"/>
    </xf>
    <xf numFmtId="175" fontId="6" fillId="0" borderId="0" xfId="15" applyNumberFormat="1" applyFont="1" applyFill="1" applyBorder="1" applyAlignment="1">
      <alignment/>
      <protection locked="0"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175" fontId="6" fillId="0" borderId="0" xfId="15" applyNumberFormat="1" applyFont="1" applyBorder="1" applyAlignment="1">
      <alignment vertical="top"/>
      <protection locked="0"/>
    </xf>
    <xf numFmtId="175" fontId="6" fillId="2" borderId="0" xfId="15" applyNumberFormat="1" applyFont="1" applyFill="1" applyBorder="1" applyAlignment="1">
      <alignment vertical="top"/>
      <protection locked="0"/>
    </xf>
    <xf numFmtId="175" fontId="6" fillId="0" borderId="0" xfId="15" applyNumberFormat="1" applyFont="1" applyFill="1" applyBorder="1" applyAlignment="1">
      <alignment vertical="top"/>
      <protection locked="0"/>
    </xf>
    <xf numFmtId="175" fontId="6" fillId="0" borderId="3" xfId="15" applyNumberFormat="1" applyFont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0" borderId="2" xfId="15" applyNumberFormat="1" applyFont="1" applyBorder="1" applyAlignment="1">
      <alignment/>
      <protection locked="0"/>
    </xf>
    <xf numFmtId="175" fontId="6" fillId="2" borderId="2" xfId="15" applyNumberFormat="1" applyFont="1" applyFill="1" applyBorder="1" applyAlignment="1">
      <alignment/>
      <protection locked="0"/>
    </xf>
    <xf numFmtId="175" fontId="6" fillId="0" borderId="2" xfId="15" applyNumberFormat="1" applyFont="1" applyFill="1" applyBorder="1" applyAlignment="1">
      <alignment/>
      <protection locked="0"/>
    </xf>
    <xf numFmtId="43" fontId="6" fillId="0" borderId="5" xfId="15" applyNumberFormat="1" applyFont="1" applyBorder="1" applyAlignment="1">
      <alignment/>
      <protection locked="0"/>
    </xf>
    <xf numFmtId="43" fontId="6" fillId="2" borderId="5" xfId="15" applyNumberFormat="1" applyFont="1" applyFill="1" applyBorder="1" applyAlignment="1">
      <alignment/>
      <protection locked="0"/>
    </xf>
    <xf numFmtId="0" fontId="1" fillId="0" borderId="0" xfId="0" applyNumberFormat="1" applyFont="1" applyAlignment="1">
      <alignment horizontal="left"/>
    </xf>
    <xf numFmtId="15" fontId="1" fillId="0" borderId="0" xfId="0" applyFont="1" applyAlignment="1">
      <alignment horizontal="left"/>
    </xf>
    <xf numFmtId="15" fontId="0" fillId="0" borderId="0" xfId="0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175" fontId="6" fillId="0" borderId="5" xfId="15" applyNumberFormat="1" applyFont="1" applyBorder="1" applyAlignment="1">
      <alignment/>
      <protection locked="0"/>
    </xf>
    <xf numFmtId="175" fontId="6" fillId="2" borderId="5" xfId="15" applyNumberFormat="1" applyFont="1" applyFill="1" applyBorder="1" applyAlignment="1">
      <alignment/>
      <protection locked="0"/>
    </xf>
    <xf numFmtId="175" fontId="6" fillId="0" borderId="5" xfId="15" applyNumberFormat="1" applyFont="1" applyFill="1" applyBorder="1" applyAlignment="1">
      <alignment/>
      <protection locked="0"/>
    </xf>
    <xf numFmtId="15" fontId="0" fillId="0" borderId="0" xfId="0" applyBorder="1" applyAlignment="1">
      <alignment/>
    </xf>
    <xf numFmtId="185" fontId="1" fillId="0" borderId="0" xfId="0" applyNumberFormat="1" applyFont="1" applyBorder="1" applyAlignment="1">
      <alignment/>
    </xf>
    <xf numFmtId="37" fontId="0" fillId="0" borderId="0" xfId="15" applyNumberFormat="1" applyFont="1">
      <alignment/>
      <protection locked="0"/>
    </xf>
    <xf numFmtId="185" fontId="0" fillId="0" borderId="0" xfId="0" applyNumberFormat="1" applyFont="1" applyAlignment="1">
      <alignment/>
    </xf>
    <xf numFmtId="185" fontId="0" fillId="0" borderId="3" xfId="0" applyNumberFormat="1" applyFont="1" applyBorder="1" applyAlignment="1">
      <alignment/>
    </xf>
    <xf numFmtId="15" fontId="8" fillId="0" borderId="0" xfId="0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15" fontId="0" fillId="0" borderId="0" xfId="15">
      <alignment/>
      <protection locked="0"/>
    </xf>
    <xf numFmtId="3" fontId="13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5" fontId="6" fillId="2" borderId="0" xfId="0" applyFont="1" applyFill="1" applyBorder="1" applyAlignment="1">
      <alignment/>
    </xf>
    <xf numFmtId="3" fontId="13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quotePrefix="1">
      <alignment horizontal="right" vertical="center"/>
    </xf>
    <xf numFmtId="37" fontId="13" fillId="2" borderId="0" xfId="15" applyNumberFormat="1" applyFont="1" applyFill="1" applyBorder="1">
      <alignment/>
      <protection locked="0"/>
    </xf>
    <xf numFmtId="175" fontId="13" fillId="2" borderId="0" xfId="15" applyNumberFormat="1" applyFont="1" applyFill="1" applyBorder="1">
      <alignment/>
      <protection locked="0"/>
    </xf>
    <xf numFmtId="38" fontId="13" fillId="2" borderId="2" xfId="0" applyNumberFormat="1" applyFont="1" applyFill="1" applyBorder="1" applyAlignment="1">
      <alignment horizontal="right" vertical="center"/>
    </xf>
    <xf numFmtId="38" fontId="13" fillId="2" borderId="0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/>
    </xf>
    <xf numFmtId="15" fontId="0" fillId="0" borderId="0" xfId="0" applyFont="1" applyAlignment="1" quotePrefix="1">
      <alignment wrapText="1"/>
    </xf>
    <xf numFmtId="37" fontId="0" fillId="0" borderId="3" xfId="15" applyNumberFormat="1" applyFont="1" applyBorder="1">
      <alignment/>
      <protection locked="0"/>
    </xf>
    <xf numFmtId="37" fontId="0" fillId="0" borderId="0" xfId="15" applyNumberFormat="1" applyFont="1" applyBorder="1">
      <alignment/>
      <protection locked="0"/>
    </xf>
    <xf numFmtId="15" fontId="0" fillId="0" borderId="0" xfId="0" applyFont="1" applyAlignment="1">
      <alignment wrapText="1"/>
    </xf>
    <xf numFmtId="15" fontId="8" fillId="0" borderId="0" xfId="0" applyFont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15" fontId="8" fillId="0" borderId="0" xfId="0" applyFont="1" applyAlignment="1">
      <alignment horizontal="center" wrapText="1"/>
    </xf>
    <xf numFmtId="15" fontId="0" fillId="0" borderId="0" xfId="0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5" fontId="0" fillId="0" borderId="0" xfId="0" applyAlignment="1">
      <alignment/>
    </xf>
    <xf numFmtId="15" fontId="1" fillId="0" borderId="0" xfId="0" applyFont="1" applyAlignment="1">
      <alignment horizontal="left"/>
    </xf>
    <xf numFmtId="15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workbookViewId="0" topLeftCell="A14">
      <selection activeCell="C35" sqref="C35"/>
    </sheetView>
  </sheetViews>
  <sheetFormatPr defaultColWidth="9.140625" defaultRowHeight="12.75"/>
  <cols>
    <col min="1" max="1" width="2.00390625" style="1" customWidth="1"/>
    <col min="2" max="2" width="38.8515625" style="1" customWidth="1"/>
    <col min="3" max="3" width="13.8515625" style="1" customWidth="1"/>
    <col min="4" max="4" width="3.8515625" style="1" customWidth="1"/>
    <col min="5" max="5" width="13.8515625" style="1" customWidth="1"/>
    <col min="6" max="6" width="2.421875" style="1" customWidth="1"/>
    <col min="7" max="16384" width="9.140625" style="1" customWidth="1"/>
  </cols>
  <sheetData>
    <row r="1" spans="1:6" ht="12.75">
      <c r="A1" s="102" t="s">
        <v>0</v>
      </c>
      <c r="B1" s="102"/>
      <c r="C1" s="102"/>
      <c r="D1" s="102"/>
      <c r="E1" s="102"/>
      <c r="F1" s="102"/>
    </row>
    <row r="2" spans="1:6" ht="12.75">
      <c r="A2" s="81" t="s">
        <v>43</v>
      </c>
      <c r="B2" s="66"/>
      <c r="C2" s="66"/>
      <c r="D2" s="66"/>
      <c r="E2" s="66"/>
      <c r="F2" s="66"/>
    </row>
    <row r="3" spans="1:6" ht="12.75">
      <c r="A3" s="102" t="s">
        <v>54</v>
      </c>
      <c r="B3" s="102"/>
      <c r="C3" s="102"/>
      <c r="D3" s="102"/>
      <c r="E3" s="102"/>
      <c r="F3" s="102"/>
    </row>
    <row r="4" spans="1:6" ht="12.75">
      <c r="A4" s="103">
        <f>+PNL!A6</f>
        <v>37802</v>
      </c>
      <c r="B4" s="103"/>
      <c r="C4" s="103"/>
      <c r="D4" s="103"/>
      <c r="E4" s="103"/>
      <c r="F4" s="103"/>
    </row>
    <row r="5" spans="1:5" ht="12.75">
      <c r="A5" s="2"/>
      <c r="B5" s="2"/>
      <c r="C5" s="2"/>
      <c r="D5" s="2"/>
      <c r="E5" s="2"/>
    </row>
    <row r="6" ht="12.75">
      <c r="A6" s="3"/>
    </row>
    <row r="7" ht="12.75">
      <c r="A7" s="3"/>
    </row>
    <row r="8" spans="1:5" ht="12.75">
      <c r="A8" s="3"/>
      <c r="C8" s="33" t="s">
        <v>1</v>
      </c>
      <c r="D8" s="33"/>
      <c r="E8" s="34" t="s">
        <v>1</v>
      </c>
    </row>
    <row r="9" spans="1:5" ht="12.75">
      <c r="A9" s="3"/>
      <c r="C9" s="12">
        <f>+A4</f>
        <v>37802</v>
      </c>
      <c r="D9" s="12"/>
      <c r="E9" s="35">
        <v>37711</v>
      </c>
    </row>
    <row r="10" spans="1:5" ht="12.75">
      <c r="A10" s="3"/>
      <c r="C10" s="33" t="s">
        <v>8</v>
      </c>
      <c r="E10" s="34" t="s">
        <v>8</v>
      </c>
    </row>
    <row r="11" spans="1:5" ht="12.75">
      <c r="A11" s="3"/>
      <c r="B11" s="3"/>
      <c r="C11" s="18"/>
      <c r="D11" s="18"/>
      <c r="E11" s="19"/>
    </row>
    <row r="12" spans="1:5" ht="12.75">
      <c r="A12" s="4" t="s">
        <v>10</v>
      </c>
      <c r="B12" s="4"/>
      <c r="C12" s="20">
        <f>8689837+413562</f>
        <v>9103399</v>
      </c>
      <c r="D12" s="20"/>
      <c r="E12" s="84">
        <f>8840097+368264</f>
        <v>9208361</v>
      </c>
    </row>
    <row r="13" spans="1:5" ht="12.75">
      <c r="A13" s="4"/>
      <c r="B13" s="4"/>
      <c r="C13" s="20"/>
      <c r="D13" s="20"/>
      <c r="E13" s="84"/>
    </row>
    <row r="14" spans="1:5" ht="12.75">
      <c r="A14" s="4" t="s">
        <v>11</v>
      </c>
      <c r="B14" s="4"/>
      <c r="C14" s="20"/>
      <c r="D14" s="20"/>
      <c r="E14" s="84"/>
    </row>
    <row r="15" spans="1:5" ht="12.75">
      <c r="A15" s="3"/>
      <c r="B15" s="3" t="s">
        <v>19</v>
      </c>
      <c r="C15" s="21">
        <v>125826</v>
      </c>
      <c r="D15" s="21"/>
      <c r="E15" s="85">
        <v>124424</v>
      </c>
    </row>
    <row r="16" spans="1:5" ht="12.75">
      <c r="A16" s="3"/>
      <c r="B16" s="3" t="s">
        <v>20</v>
      </c>
      <c r="C16" s="21">
        <f>53842+30424+57259+88591-10000</f>
        <v>220116</v>
      </c>
      <c r="D16" s="21"/>
      <c r="E16" s="85">
        <f>29527+17189+83899+78930</f>
        <v>209545</v>
      </c>
    </row>
    <row r="17" spans="1:5" ht="12.75">
      <c r="A17" s="3"/>
      <c r="B17" s="3" t="s">
        <v>21</v>
      </c>
      <c r="C17" s="69">
        <f>327609+277</f>
        <v>327886</v>
      </c>
      <c r="D17" s="69"/>
      <c r="E17" s="86">
        <f>394029+421</f>
        <v>394450</v>
      </c>
    </row>
    <row r="18" spans="1:5" ht="12.75">
      <c r="A18" s="3"/>
      <c r="B18" s="3"/>
      <c r="C18" s="23"/>
      <c r="D18" s="23"/>
      <c r="E18" s="87"/>
    </row>
    <row r="19" spans="1:5" ht="12.75">
      <c r="A19" s="3"/>
      <c r="B19" s="3"/>
      <c r="C19" s="30">
        <f>+SUM(C15:C18)</f>
        <v>673828</v>
      </c>
      <c r="D19" s="20"/>
      <c r="E19" s="88">
        <f>+SUM(E15:E18)</f>
        <v>728419</v>
      </c>
    </row>
    <row r="20" spans="1:5" ht="12.75">
      <c r="A20" s="4" t="s">
        <v>12</v>
      </c>
      <c r="B20" s="4"/>
      <c r="C20" s="20"/>
      <c r="D20" s="20"/>
      <c r="E20" s="84"/>
    </row>
    <row r="21" spans="1:5" ht="12.75">
      <c r="A21" s="3"/>
      <c r="B21" s="3"/>
      <c r="C21" s="21"/>
      <c r="D21" s="21"/>
      <c r="E21" s="85"/>
    </row>
    <row r="22" spans="1:5" ht="12.75">
      <c r="A22" s="3"/>
      <c r="B22" s="3" t="s">
        <v>15</v>
      </c>
      <c r="C22" s="21">
        <f>400+113100+11986</f>
        <v>125486</v>
      </c>
      <c r="D22" s="21"/>
      <c r="E22" s="85">
        <f>862+178268+11268</f>
        <v>190398</v>
      </c>
    </row>
    <row r="23" spans="1:5" ht="12.75">
      <c r="A23" s="3"/>
      <c r="B23" s="3" t="s">
        <v>16</v>
      </c>
      <c r="C23" s="21">
        <v>100000</v>
      </c>
      <c r="D23" s="21"/>
      <c r="E23" s="85">
        <v>200000</v>
      </c>
    </row>
    <row r="24" spans="1:5" ht="12.75">
      <c r="A24" s="3"/>
      <c r="B24" s="3" t="s">
        <v>7</v>
      </c>
      <c r="C24" s="24">
        <v>1473</v>
      </c>
      <c r="D24" s="24"/>
      <c r="E24" s="89">
        <v>773</v>
      </c>
    </row>
    <row r="25" spans="1:5" ht="12.75">
      <c r="A25" s="3"/>
      <c r="B25" s="3"/>
      <c r="C25" s="21"/>
      <c r="D25" s="21"/>
      <c r="E25" s="85"/>
    </row>
    <row r="26" spans="1:5" ht="12.75">
      <c r="A26" s="3"/>
      <c r="B26" s="3"/>
      <c r="C26" s="30">
        <f>+SUM(C21:C25)</f>
        <v>226959</v>
      </c>
      <c r="D26" s="20"/>
      <c r="E26" s="88">
        <f>+SUM(E21:E25)</f>
        <v>391171</v>
      </c>
    </row>
    <row r="27" spans="1:5" ht="12.75">
      <c r="A27" s="3"/>
      <c r="B27" s="3"/>
      <c r="C27" s="20"/>
      <c r="D27" s="20"/>
      <c r="E27" s="84"/>
    </row>
    <row r="28" spans="1:5" ht="12.75">
      <c r="A28" s="4" t="s">
        <v>13</v>
      </c>
      <c r="B28" s="4"/>
      <c r="C28" s="25">
        <f>+C19-C26</f>
        <v>446869</v>
      </c>
      <c r="D28" s="25"/>
      <c r="E28" s="90">
        <f>+E19-E26</f>
        <v>337248</v>
      </c>
    </row>
    <row r="29" spans="1:5" ht="12.75">
      <c r="A29" s="4"/>
      <c r="B29" s="4"/>
      <c r="C29" s="25"/>
      <c r="D29" s="25"/>
      <c r="E29" s="91"/>
    </row>
    <row r="30" spans="1:5" ht="13.5" thickBot="1">
      <c r="A30" s="4"/>
      <c r="B30" s="4"/>
      <c r="C30" s="31">
        <f>+C28+C12</f>
        <v>9550268</v>
      </c>
      <c r="D30" s="26"/>
      <c r="E30" s="92">
        <f>+E28+E12</f>
        <v>9545609</v>
      </c>
    </row>
    <row r="31" spans="1:5" ht="13.5" thickTop="1">
      <c r="A31" s="4" t="s">
        <v>37</v>
      </c>
      <c r="B31" s="4"/>
      <c r="C31" s="26"/>
      <c r="D31" s="26"/>
      <c r="E31" s="93"/>
    </row>
    <row r="32" spans="1:5" ht="12.75">
      <c r="A32" s="4"/>
      <c r="B32" s="4"/>
      <c r="C32" s="26"/>
      <c r="D32" s="26"/>
      <c r="E32" s="93"/>
    </row>
    <row r="33" spans="1:5" ht="12.75">
      <c r="A33" s="4" t="s">
        <v>38</v>
      </c>
      <c r="B33" s="4"/>
      <c r="C33" s="20"/>
      <c r="D33" s="20"/>
      <c r="E33" s="84"/>
    </row>
    <row r="34" spans="1:5" ht="12.75">
      <c r="A34" s="3"/>
      <c r="B34" s="3" t="s">
        <v>23</v>
      </c>
      <c r="C34" s="21">
        <v>1978732</v>
      </c>
      <c r="D34" s="21"/>
      <c r="E34" s="85">
        <v>1978732</v>
      </c>
    </row>
    <row r="35" spans="1:5" ht="12.75">
      <c r="A35" s="3"/>
      <c r="B35" s="3" t="s">
        <v>40</v>
      </c>
      <c r="C35" s="21">
        <f>1186472+3218768-10000</f>
        <v>4395240</v>
      </c>
      <c r="D35" s="21"/>
      <c r="E35" s="85">
        <f>3017432+1186472</f>
        <v>4203904</v>
      </c>
    </row>
    <row r="36" spans="1:5" ht="12.75">
      <c r="A36" s="3"/>
      <c r="B36" s="3"/>
      <c r="C36" s="23"/>
      <c r="D36" s="23"/>
      <c r="E36" s="87"/>
    </row>
    <row r="37" spans="1:5" ht="12.75">
      <c r="A37" s="3"/>
      <c r="B37" s="27"/>
      <c r="C37" s="30">
        <f>+SUM(C34:C35)</f>
        <v>6373972</v>
      </c>
      <c r="D37" s="20"/>
      <c r="E37" s="88">
        <f>+SUM(E34:E35)</f>
        <v>6182636</v>
      </c>
    </row>
    <row r="38" spans="1:5" ht="12.75">
      <c r="A38" s="4"/>
      <c r="B38" s="4"/>
      <c r="C38" s="20"/>
      <c r="D38" s="20"/>
      <c r="E38" s="84"/>
    </row>
    <row r="39" spans="1:5" ht="12.75">
      <c r="A39" s="4"/>
      <c r="B39" s="4"/>
      <c r="C39" s="20"/>
      <c r="D39" s="20"/>
      <c r="E39" s="84"/>
    </row>
    <row r="40" spans="1:5" ht="12.75">
      <c r="A40" s="4"/>
      <c r="B40" s="4"/>
      <c r="C40" s="20"/>
      <c r="D40" s="20"/>
      <c r="E40" s="84"/>
    </row>
    <row r="41" spans="1:5" ht="12.75">
      <c r="A41" s="4" t="s">
        <v>39</v>
      </c>
      <c r="B41" s="4"/>
      <c r="C41" s="20"/>
      <c r="D41" s="20"/>
      <c r="E41" s="84"/>
    </row>
    <row r="42" spans="1:5" ht="12.75">
      <c r="A42" s="3"/>
      <c r="B42" s="3" t="s">
        <v>16</v>
      </c>
      <c r="C42" s="20">
        <v>1816296</v>
      </c>
      <c r="D42" s="20"/>
      <c r="E42" s="84">
        <v>2016295</v>
      </c>
    </row>
    <row r="43" spans="1:5" ht="12.75">
      <c r="A43" s="3"/>
      <c r="B43" s="3" t="s">
        <v>41</v>
      </c>
      <c r="C43" s="20">
        <v>1360000</v>
      </c>
      <c r="D43" s="20"/>
      <c r="E43" s="84">
        <v>1346678</v>
      </c>
    </row>
    <row r="44" spans="1:5" ht="12.75">
      <c r="A44" s="4"/>
      <c r="B44" s="4"/>
      <c r="C44" s="20"/>
      <c r="D44" s="20"/>
      <c r="E44" s="84"/>
    </row>
    <row r="45" spans="1:5" ht="13.5" thickBot="1">
      <c r="A45" s="4"/>
      <c r="B45" s="4"/>
      <c r="C45" s="32">
        <f>+SUM(C37:C43)</f>
        <v>9550268</v>
      </c>
      <c r="D45" s="20"/>
      <c r="E45" s="94">
        <f>+SUM(E37:E43)</f>
        <v>9545609</v>
      </c>
    </row>
    <row r="46" spans="1:5" ht="13.5" thickTop="1">
      <c r="A46" s="4"/>
      <c r="B46" s="4"/>
      <c r="C46" s="20"/>
      <c r="D46" s="20"/>
      <c r="E46" s="84"/>
    </row>
    <row r="47" spans="1:5" ht="12.75">
      <c r="A47" s="5" t="s">
        <v>4</v>
      </c>
      <c r="B47" s="5"/>
      <c r="C47" s="9">
        <f>SUM(C34:C36)/C34</f>
        <v>3.221240673320086</v>
      </c>
      <c r="D47" s="9"/>
      <c r="E47" s="95">
        <f>SUM(E34:E36)/E34</f>
        <v>3.1245444052049494</v>
      </c>
    </row>
    <row r="48" spans="1:5" ht="12.75">
      <c r="A48" s="28"/>
      <c r="B48" s="28"/>
      <c r="C48" s="21"/>
      <c r="D48" s="21"/>
      <c r="E48" s="22"/>
    </row>
    <row r="49" spans="1:5" ht="12.75">
      <c r="A49" s="17"/>
      <c r="C49" s="9"/>
      <c r="D49" s="29"/>
      <c r="E49" s="6"/>
    </row>
    <row r="51" spans="1:7" ht="27.75" customHeight="1">
      <c r="A51" s="104" t="str">
        <f>+PNL!A50</f>
        <v>The notes set out on pages 5 to 7 form an integral part of and should be read in                                                                       conjunction with this interim financial report</v>
      </c>
      <c r="B51" s="104"/>
      <c r="C51" s="104"/>
      <c r="D51" s="104"/>
      <c r="E51" s="104"/>
      <c r="F51" s="104"/>
      <c r="G51" s="16"/>
    </row>
    <row r="52" spans="1:6" ht="12.75" customHeight="1">
      <c r="A52" s="101"/>
      <c r="B52" s="101"/>
      <c r="C52" s="101"/>
      <c r="D52" s="101"/>
      <c r="E52" s="101"/>
      <c r="F52" s="101"/>
    </row>
    <row r="53" spans="1:6" ht="12.75">
      <c r="A53" s="16"/>
      <c r="B53" s="16"/>
      <c r="C53" s="16"/>
      <c r="D53" s="16"/>
      <c r="E53" s="16"/>
      <c r="F53" s="16"/>
    </row>
    <row r="54" spans="3:5" ht="12.75">
      <c r="C54" s="6"/>
      <c r="D54" s="6"/>
      <c r="E54" s="6"/>
    </row>
    <row r="55" spans="3:5" ht="12.75">
      <c r="C55" s="6"/>
      <c r="D55" s="6"/>
      <c r="E55" s="6"/>
    </row>
    <row r="56" spans="3:5" ht="12.75">
      <c r="C56" s="6"/>
      <c r="D56" s="6"/>
      <c r="E56" s="6"/>
    </row>
    <row r="57" spans="3:5" ht="12.75">
      <c r="C57" s="6"/>
      <c r="D57" s="6"/>
      <c r="E57" s="6"/>
    </row>
    <row r="58" spans="3:5" ht="12.75">
      <c r="C58" s="6"/>
      <c r="D58" s="6"/>
      <c r="E58" s="6"/>
    </row>
  </sheetData>
  <mergeCells count="5">
    <mergeCell ref="A52:F52"/>
    <mergeCell ref="A1:F1"/>
    <mergeCell ref="A3:F3"/>
    <mergeCell ref="A4:F4"/>
    <mergeCell ref="A51:F51"/>
  </mergeCells>
  <printOptions horizontalCentered="1" verticalCentered="1"/>
  <pageMargins left="0.75" right="0.75" top="1" bottom="1" header="0.5" footer="0.5"/>
  <pageSetup firstPageNumber="1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1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zoomScaleSheetLayoutView="100" workbookViewId="0" topLeftCell="A10">
      <selection activeCell="B25" sqref="B25"/>
    </sheetView>
  </sheetViews>
  <sheetFormatPr defaultColWidth="9.140625" defaultRowHeight="12.75"/>
  <cols>
    <col min="1" max="1" width="30.57421875" style="1" customWidth="1"/>
    <col min="2" max="5" width="13.7109375" style="6" customWidth="1"/>
    <col min="6" max="6" width="2.7109375" style="1" customWidth="1"/>
    <col min="7" max="7" width="12.28125" style="1" bestFit="1" customWidth="1"/>
    <col min="8" max="9" width="13.8515625" style="1" bestFit="1" customWidth="1"/>
    <col min="10" max="16384" width="9.140625" style="1" customWidth="1"/>
  </cols>
  <sheetData>
    <row r="2" spans="1:5" ht="12.75">
      <c r="A2" s="102" t="s">
        <v>0</v>
      </c>
      <c r="B2" s="102"/>
      <c r="C2" s="102"/>
      <c r="D2" s="102"/>
      <c r="E2" s="102"/>
    </row>
    <row r="3" spans="1:5" ht="12.75">
      <c r="A3" s="81" t="s">
        <v>43</v>
      </c>
      <c r="B3" s="81"/>
      <c r="C3" s="81"/>
      <c r="D3" s="81"/>
      <c r="E3" s="81"/>
    </row>
    <row r="4" spans="1:5" ht="12.75">
      <c r="A4" s="102" t="s">
        <v>55</v>
      </c>
      <c r="B4" s="102"/>
      <c r="C4" s="102"/>
      <c r="D4" s="102"/>
      <c r="E4" s="102"/>
    </row>
    <row r="5" spans="1:5" ht="12.75">
      <c r="A5" s="103" t="s">
        <v>29</v>
      </c>
      <c r="B5" s="103"/>
      <c r="C5" s="103"/>
      <c r="D5" s="103"/>
      <c r="E5" s="103"/>
    </row>
    <row r="6" spans="1:5" ht="12.75">
      <c r="A6" s="103">
        <v>37802</v>
      </c>
      <c r="B6" s="103"/>
      <c r="C6" s="103"/>
      <c r="D6" s="103"/>
      <c r="E6" s="103"/>
    </row>
    <row r="7" spans="1:5" ht="12.75">
      <c r="A7" s="107"/>
      <c r="B7" s="107"/>
      <c r="C7" s="107"/>
      <c r="D7" s="107"/>
      <c r="E7" s="107"/>
    </row>
    <row r="8" spans="1:5" ht="12.75">
      <c r="A8" s="43"/>
      <c r="B8" s="43"/>
      <c r="C8" s="43"/>
      <c r="D8" s="43"/>
      <c r="E8" s="43"/>
    </row>
    <row r="9" spans="1:5" ht="12.75">
      <c r="A9" s="2"/>
      <c r="B9" s="10"/>
      <c r="C9" s="10"/>
      <c r="D9" s="10"/>
      <c r="E9" s="10"/>
    </row>
    <row r="10" spans="1:5" ht="12.75">
      <c r="A10" s="44"/>
      <c r="B10" s="106" t="s">
        <v>14</v>
      </c>
      <c r="C10" s="106"/>
      <c r="D10" s="106" t="s">
        <v>22</v>
      </c>
      <c r="E10" s="106"/>
    </row>
    <row r="11" spans="1:5" ht="12.75">
      <c r="A11" s="45"/>
      <c r="B11" s="46" t="s">
        <v>46</v>
      </c>
      <c r="C11" s="47" t="s">
        <v>47</v>
      </c>
      <c r="D11" s="46" t="s">
        <v>46</v>
      </c>
      <c r="E11" s="47" t="s">
        <v>47</v>
      </c>
    </row>
    <row r="12" spans="1:5" ht="12.75">
      <c r="A12" s="45"/>
      <c r="B12" s="46" t="s">
        <v>2</v>
      </c>
      <c r="C12" s="47" t="str">
        <f>D12</f>
        <v>RM '000</v>
      </c>
      <c r="D12" s="46" t="str">
        <f>B12</f>
        <v>RM '000</v>
      </c>
      <c r="E12" s="47" t="str">
        <f>C12</f>
        <v>RM '000</v>
      </c>
    </row>
    <row r="13" spans="1:9" ht="21.75" customHeight="1">
      <c r="A13" s="45"/>
      <c r="B13" s="46"/>
      <c r="C13" s="47"/>
      <c r="D13" s="46"/>
      <c r="E13" s="47"/>
      <c r="F13" s="7"/>
      <c r="G13" s="7"/>
      <c r="H13" s="7"/>
      <c r="I13" s="7"/>
    </row>
    <row r="14" spans="1:9" ht="13.5" thickBot="1">
      <c r="A14" s="44" t="s">
        <v>3</v>
      </c>
      <c r="B14" s="70">
        <f>571201-10000</f>
        <v>561201</v>
      </c>
      <c r="C14" s="71">
        <v>540350</v>
      </c>
      <c r="D14" s="72">
        <f>+B14</f>
        <v>561201</v>
      </c>
      <c r="E14" s="71">
        <f>+C14</f>
        <v>540350</v>
      </c>
      <c r="F14" s="7"/>
      <c r="G14" s="7"/>
      <c r="H14" s="7"/>
      <c r="I14" s="7"/>
    </row>
    <row r="15" spans="1:9" ht="17.25" customHeight="1">
      <c r="A15" s="45"/>
      <c r="B15" s="48"/>
      <c r="C15" s="49"/>
      <c r="D15" s="50"/>
      <c r="E15" s="49"/>
      <c r="F15" s="7"/>
      <c r="G15" s="7"/>
      <c r="H15" s="7"/>
      <c r="I15" s="7"/>
    </row>
    <row r="16" spans="1:9" ht="14.25" customHeight="1">
      <c r="A16" s="45" t="s">
        <v>6</v>
      </c>
      <c r="B16" s="48">
        <f>249849-10000</f>
        <v>239849</v>
      </c>
      <c r="C16" s="49">
        <v>237366</v>
      </c>
      <c r="D16" s="50">
        <f>+B16</f>
        <v>239849</v>
      </c>
      <c r="E16" s="49">
        <f>+C16</f>
        <v>237366</v>
      </c>
      <c r="F16" s="7"/>
      <c r="G16" s="7"/>
      <c r="H16" s="7"/>
      <c r="I16" s="7"/>
    </row>
    <row r="17" spans="1:9" ht="12.75">
      <c r="A17" s="52" t="s">
        <v>5</v>
      </c>
      <c r="B17" s="53">
        <v>-20092</v>
      </c>
      <c r="C17" s="54">
        <v>-31200</v>
      </c>
      <c r="D17" s="55">
        <f>+B17</f>
        <v>-20092</v>
      </c>
      <c r="E17" s="54">
        <f>+C17</f>
        <v>-31200</v>
      </c>
      <c r="F17" s="7"/>
      <c r="G17" s="7"/>
      <c r="H17" s="7"/>
      <c r="I17" s="7"/>
    </row>
    <row r="18" spans="1:9" ht="18.75" customHeight="1">
      <c r="A18" s="45"/>
      <c r="B18" s="56"/>
      <c r="C18" s="57"/>
      <c r="D18" s="58"/>
      <c r="E18" s="57"/>
      <c r="F18" s="7"/>
      <c r="G18" s="7"/>
      <c r="H18" s="7"/>
      <c r="I18" s="7"/>
    </row>
    <row r="19" spans="1:9" ht="12.75">
      <c r="A19" s="51" t="s">
        <v>30</v>
      </c>
      <c r="B19" s="48">
        <f>SUM(B16:B18)</f>
        <v>219757</v>
      </c>
      <c r="C19" s="49">
        <f>SUM(C16:C18)</f>
        <v>206166</v>
      </c>
      <c r="D19" s="50">
        <f>SUM(D16:D18)</f>
        <v>219757</v>
      </c>
      <c r="E19" s="49">
        <f>SUM(E16:E18)</f>
        <v>206166</v>
      </c>
      <c r="F19" s="7"/>
      <c r="G19" s="7"/>
      <c r="H19" s="7"/>
      <c r="I19" s="7"/>
    </row>
    <row r="20" spans="1:9" ht="12.75">
      <c r="A20" s="51"/>
      <c r="B20" s="48"/>
      <c r="C20" s="49"/>
      <c r="D20" s="50"/>
      <c r="E20" s="49"/>
      <c r="F20" s="7"/>
      <c r="G20" s="7"/>
      <c r="H20" s="7"/>
      <c r="I20" s="7"/>
    </row>
    <row r="21" spans="1:9" ht="12.75">
      <c r="A21" s="45" t="s">
        <v>31</v>
      </c>
      <c r="B21" s="48">
        <v>-28422</v>
      </c>
      <c r="C21" s="49">
        <v>-32360</v>
      </c>
      <c r="D21" s="50">
        <f>+B21</f>
        <v>-28422</v>
      </c>
      <c r="E21" s="49">
        <f>+C21</f>
        <v>-32360</v>
      </c>
      <c r="F21" s="7"/>
      <c r="G21" s="7"/>
      <c r="H21" s="7"/>
      <c r="I21" s="7"/>
    </row>
    <row r="22" spans="1:9" ht="20.25" customHeight="1">
      <c r="A22" s="45"/>
      <c r="B22" s="56"/>
      <c r="C22" s="59"/>
      <c r="D22" s="60"/>
      <c r="E22" s="59"/>
      <c r="F22" s="7"/>
      <c r="G22" s="7"/>
      <c r="H22" s="7"/>
      <c r="I22" s="7"/>
    </row>
    <row r="23" spans="1:9" ht="13.5" thickBot="1">
      <c r="A23" s="51" t="s">
        <v>17</v>
      </c>
      <c r="B23" s="61">
        <f>SUM(B19:B22)</f>
        <v>191335</v>
      </c>
      <c r="C23" s="62">
        <f>SUM(C19:C22)</f>
        <v>173806</v>
      </c>
      <c r="D23" s="63">
        <f>SUM(D19:D22)</f>
        <v>191335</v>
      </c>
      <c r="E23" s="62">
        <f>SUM(E19:E22)</f>
        <v>173806</v>
      </c>
      <c r="F23" s="7"/>
      <c r="G23" s="7"/>
      <c r="H23" s="7"/>
      <c r="I23" s="7"/>
    </row>
    <row r="24" spans="1:9" ht="13.5" thickTop="1">
      <c r="A24" s="45"/>
      <c r="B24" s="48"/>
      <c r="C24" s="49"/>
      <c r="D24" s="50"/>
      <c r="E24" s="49"/>
      <c r="F24" s="7"/>
      <c r="G24" s="7"/>
      <c r="H24" s="7"/>
      <c r="I24" s="7"/>
    </row>
    <row r="25" spans="1:9" ht="13.5" thickBot="1">
      <c r="A25" s="45" t="s">
        <v>32</v>
      </c>
      <c r="B25" s="64">
        <f>+B23/'Balance Sheet'!$C$34*100</f>
        <v>9.669576274098766</v>
      </c>
      <c r="C25" s="65">
        <f>+C23/'Balance Sheet'!$C$34*100</f>
        <v>8.783705928847363</v>
      </c>
      <c r="D25" s="64">
        <f>+D23/'Balance Sheet'!$C$34*100</f>
        <v>9.669576274098766</v>
      </c>
      <c r="E25" s="65">
        <f>+E23/'Balance Sheet'!$C$34*100</f>
        <v>8.783705928847363</v>
      </c>
      <c r="F25" s="8"/>
      <c r="G25" s="8"/>
      <c r="H25" s="8"/>
      <c r="I25" s="8"/>
    </row>
    <row r="26" spans="1:9" ht="12.75">
      <c r="A26" s="23"/>
      <c r="B26" s="48"/>
      <c r="C26" s="50"/>
      <c r="D26" s="50"/>
      <c r="E26" s="50"/>
      <c r="F26" s="8"/>
      <c r="G26" s="8"/>
      <c r="H26" s="8"/>
      <c r="I26" s="8"/>
    </row>
    <row r="27" spans="1:9" ht="12.75">
      <c r="A27" s="23"/>
      <c r="B27" s="48"/>
      <c r="C27" s="50"/>
      <c r="D27" s="50"/>
      <c r="E27" s="50"/>
      <c r="F27" s="8"/>
      <c r="G27" s="8"/>
      <c r="H27" s="8"/>
      <c r="I27" s="8"/>
    </row>
    <row r="28" spans="1:9" ht="12.75">
      <c r="A28" s="23"/>
      <c r="B28" s="48"/>
      <c r="C28" s="50"/>
      <c r="D28" s="50"/>
      <c r="E28" s="50"/>
      <c r="F28" s="8"/>
      <c r="G28" s="8"/>
      <c r="H28" s="8"/>
      <c r="I28" s="8"/>
    </row>
    <row r="29" spans="1:9" ht="12.75">
      <c r="A29" s="23"/>
      <c r="B29" s="48"/>
      <c r="C29" s="50"/>
      <c r="D29" s="50"/>
      <c r="E29" s="50"/>
      <c r="F29" s="8"/>
      <c r="G29" s="8"/>
      <c r="H29" s="8"/>
      <c r="I29" s="8"/>
    </row>
    <row r="30" spans="1:9" ht="12.75">
      <c r="A30" s="23"/>
      <c r="B30" s="48"/>
      <c r="C30" s="50"/>
      <c r="D30" s="50"/>
      <c r="E30" s="50"/>
      <c r="F30" s="8"/>
      <c r="G30" s="8"/>
      <c r="H30" s="8"/>
      <c r="I30" s="8"/>
    </row>
    <row r="31" spans="1:9" ht="12.75">
      <c r="A31" s="23"/>
      <c r="B31" s="48"/>
      <c r="C31" s="50"/>
      <c r="D31" s="50"/>
      <c r="E31" s="50"/>
      <c r="F31" s="8"/>
      <c r="G31" s="8"/>
      <c r="H31" s="8"/>
      <c r="I31" s="8"/>
    </row>
    <row r="32" spans="1:9" ht="12.75">
      <c r="A32" s="23"/>
      <c r="B32" s="48"/>
      <c r="C32" s="50"/>
      <c r="D32" s="50"/>
      <c r="E32" s="50"/>
      <c r="F32" s="8"/>
      <c r="G32" s="8"/>
      <c r="H32" s="8"/>
      <c r="I32" s="8"/>
    </row>
    <row r="33" spans="1:9" ht="12.75">
      <c r="A33" s="23"/>
      <c r="B33" s="48"/>
      <c r="C33" s="50"/>
      <c r="D33" s="50"/>
      <c r="E33" s="50"/>
      <c r="F33" s="8"/>
      <c r="G33" s="8"/>
      <c r="H33" s="8"/>
      <c r="I33" s="8"/>
    </row>
    <row r="34" spans="1:9" ht="12.75">
      <c r="A34" s="23"/>
      <c r="B34" s="48"/>
      <c r="C34" s="50"/>
      <c r="D34" s="50"/>
      <c r="E34" s="50"/>
      <c r="F34" s="8"/>
      <c r="G34" s="8"/>
      <c r="H34" s="8"/>
      <c r="I34" s="8"/>
    </row>
    <row r="35" spans="1:9" ht="12.75">
      <c r="A35" s="23"/>
      <c r="B35" s="48"/>
      <c r="C35" s="50"/>
      <c r="D35" s="50"/>
      <c r="E35" s="50"/>
      <c r="F35" s="8"/>
      <c r="G35" s="8"/>
      <c r="H35" s="8"/>
      <c r="I35" s="8"/>
    </row>
    <row r="36" spans="1:9" ht="12.75">
      <c r="A36" s="23"/>
      <c r="B36" s="48"/>
      <c r="C36" s="50"/>
      <c r="D36" s="50"/>
      <c r="E36" s="50"/>
      <c r="F36" s="8"/>
      <c r="G36" s="8"/>
      <c r="H36" s="8"/>
      <c r="I36" s="8"/>
    </row>
    <row r="37" spans="1:9" ht="12.75">
      <c r="A37" s="23"/>
      <c r="B37" s="48"/>
      <c r="C37" s="50"/>
      <c r="D37" s="50"/>
      <c r="E37" s="50"/>
      <c r="F37" s="8"/>
      <c r="G37" s="8"/>
      <c r="H37" s="8"/>
      <c r="I37" s="8"/>
    </row>
    <row r="38" spans="1:9" ht="12.75">
      <c r="A38" s="23"/>
      <c r="B38" s="48"/>
      <c r="C38" s="50"/>
      <c r="D38" s="50"/>
      <c r="E38" s="50"/>
      <c r="F38" s="8"/>
      <c r="G38" s="8"/>
      <c r="H38" s="8"/>
      <c r="I38" s="8"/>
    </row>
    <row r="39" spans="1:9" ht="12.75">
      <c r="A39" s="23"/>
      <c r="B39" s="48"/>
      <c r="C39" s="50"/>
      <c r="D39" s="50"/>
      <c r="E39" s="50"/>
      <c r="F39" s="8"/>
      <c r="G39" s="8"/>
      <c r="H39" s="8"/>
      <c r="I39" s="8"/>
    </row>
    <row r="40" spans="1:9" ht="12.75">
      <c r="A40" s="23"/>
      <c r="B40" s="48"/>
      <c r="C40" s="50"/>
      <c r="D40" s="50"/>
      <c r="E40" s="50"/>
      <c r="F40" s="8"/>
      <c r="G40" s="8"/>
      <c r="H40" s="8"/>
      <c r="I40" s="8"/>
    </row>
    <row r="41" spans="1:9" ht="12.75">
      <c r="A41" s="23"/>
      <c r="B41" s="48"/>
      <c r="C41" s="50"/>
      <c r="D41" s="50"/>
      <c r="E41" s="50"/>
      <c r="F41" s="8"/>
      <c r="G41" s="8"/>
      <c r="H41" s="8"/>
      <c r="I41" s="8"/>
    </row>
    <row r="42" spans="1:9" ht="12.75">
      <c r="A42" s="23"/>
      <c r="B42" s="48"/>
      <c r="C42" s="50"/>
      <c r="D42" s="50"/>
      <c r="E42" s="50"/>
      <c r="F42" s="8"/>
      <c r="G42" s="8"/>
      <c r="H42" s="8"/>
      <c r="I42" s="8"/>
    </row>
    <row r="43" spans="1:9" ht="12.75">
      <c r="A43" s="23"/>
      <c r="B43" s="48"/>
      <c r="C43" s="50"/>
      <c r="D43" s="50"/>
      <c r="E43" s="50"/>
      <c r="F43" s="8"/>
      <c r="G43" s="8"/>
      <c r="H43" s="8"/>
      <c r="I43" s="8"/>
    </row>
    <row r="44" spans="1:9" ht="12.75">
      <c r="A44" s="23"/>
      <c r="B44" s="48"/>
      <c r="C44" s="50"/>
      <c r="D44" s="50"/>
      <c r="E44" s="50"/>
      <c r="F44" s="8"/>
      <c r="G44" s="8"/>
      <c r="H44" s="8"/>
      <c r="I44" s="8"/>
    </row>
    <row r="45" spans="1:9" ht="12.75">
      <c r="A45" s="23"/>
      <c r="B45" s="48"/>
      <c r="C45" s="50"/>
      <c r="D45" s="50"/>
      <c r="E45" s="50"/>
      <c r="F45" s="8"/>
      <c r="G45" s="8"/>
      <c r="H45" s="8"/>
      <c r="I45" s="8"/>
    </row>
    <row r="46" spans="1:9" ht="12.75">
      <c r="A46" s="23"/>
      <c r="B46" s="48"/>
      <c r="C46" s="50"/>
      <c r="D46" s="50"/>
      <c r="E46" s="50"/>
      <c r="F46" s="8"/>
      <c r="G46" s="8"/>
      <c r="H46" s="8"/>
      <c r="I46" s="8"/>
    </row>
    <row r="47" spans="1:9" ht="12.75">
      <c r="A47" s="23"/>
      <c r="B47" s="48"/>
      <c r="C47" s="50"/>
      <c r="D47" s="50"/>
      <c r="E47" s="50"/>
      <c r="F47" s="8"/>
      <c r="G47" s="8"/>
      <c r="H47" s="8"/>
      <c r="I47" s="8"/>
    </row>
    <row r="48" spans="1:5" ht="24.75" customHeight="1">
      <c r="A48" s="23"/>
      <c r="B48" s="48"/>
      <c r="C48" s="50"/>
      <c r="D48" s="50"/>
      <c r="E48" s="50"/>
    </row>
    <row r="49" ht="12.75">
      <c r="A49" s="11"/>
    </row>
    <row r="50" spans="1:6" ht="29.25" customHeight="1">
      <c r="A50" s="101" t="s">
        <v>45</v>
      </c>
      <c r="B50" s="105"/>
      <c r="C50" s="105"/>
      <c r="D50" s="105"/>
      <c r="E50" s="105"/>
      <c r="F50" s="105"/>
    </row>
    <row r="51" spans="2:5" ht="12.75">
      <c r="B51" s="78"/>
      <c r="C51" s="78"/>
      <c r="D51" s="78"/>
      <c r="E51" s="78"/>
    </row>
  </sheetData>
  <mergeCells count="8">
    <mergeCell ref="A2:E2"/>
    <mergeCell ref="A4:E4"/>
    <mergeCell ref="A6:E6"/>
    <mergeCell ref="A50:F50"/>
    <mergeCell ref="B10:C10"/>
    <mergeCell ref="D10:E10"/>
    <mergeCell ref="A7:E7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94" r:id="rId3"/>
  <headerFooter alignWithMargins="0">
    <oddHeader>&amp;R&amp;U
</oddHeader>
    <oddFooter>&amp;R&amp;"Times New Roman,Italic"&amp;8Page &amp;P  of 10</oddFooter>
  </headerFooter>
  <legacyDrawing r:id="rId2"/>
  <oleObjects>
    <oleObject progId="FLW3Drawing" shapeId="21774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2.57421875" style="0" customWidth="1"/>
    <col min="2" max="2" width="11.140625" style="0" customWidth="1"/>
    <col min="4" max="4" width="19.140625" style="0" customWidth="1"/>
  </cols>
  <sheetData>
    <row r="1" ht="12.75">
      <c r="A1" s="12" t="str">
        <f>+'Balance Sheet'!A1:F1</f>
        <v>Petronas Gas Berhad</v>
      </c>
    </row>
    <row r="2" spans="1:2" ht="12.75">
      <c r="A2" s="81" t="s">
        <v>43</v>
      </c>
      <c r="B2" s="66"/>
    </row>
    <row r="3" ht="12.75">
      <c r="A3" s="66" t="s">
        <v>56</v>
      </c>
    </row>
    <row r="4" ht="12.75">
      <c r="A4" s="67" t="str">
        <f>+PNL!A5</f>
        <v>For the Period Ended</v>
      </c>
    </row>
    <row r="5" ht="12.75">
      <c r="A5" s="67">
        <f>+PNL!A6</f>
        <v>37802</v>
      </c>
    </row>
    <row r="6" ht="12.75">
      <c r="C6" s="66"/>
    </row>
    <row r="7" spans="2:3" ht="12.75">
      <c r="B7" s="66"/>
      <c r="C7" s="68"/>
    </row>
    <row r="8" spans="2:3" ht="12.75">
      <c r="B8" s="12">
        <f>+A5</f>
        <v>37802</v>
      </c>
      <c r="C8" s="83"/>
    </row>
    <row r="9" ht="12.75">
      <c r="B9" s="33" t="s">
        <v>8</v>
      </c>
    </row>
    <row r="10" ht="12.75">
      <c r="B10" s="13"/>
    </row>
    <row r="11" spans="1:2" ht="10.5" customHeight="1">
      <c r="A11" s="1" t="s">
        <v>33</v>
      </c>
      <c r="B11" s="75">
        <v>432617</v>
      </c>
    </row>
    <row r="12" spans="1:4" ht="15.75">
      <c r="A12" s="1"/>
      <c r="B12" s="1"/>
      <c r="D12" s="41"/>
    </row>
    <row r="13" spans="1:4" ht="12" customHeight="1">
      <c r="A13" s="1" t="s">
        <v>34</v>
      </c>
      <c r="B13" s="76">
        <v>-176073</v>
      </c>
      <c r="D13" s="41"/>
    </row>
    <row r="14" spans="1:4" ht="15.75">
      <c r="A14" s="1"/>
      <c r="B14" s="76"/>
      <c r="D14" s="41"/>
    </row>
    <row r="15" spans="1:4" ht="13.5" customHeight="1">
      <c r="A15" s="1" t="s">
        <v>35</v>
      </c>
      <c r="B15" s="76">
        <v>-323108</v>
      </c>
      <c r="D15" s="41"/>
    </row>
    <row r="16" spans="1:4" ht="15.75">
      <c r="A16" s="1"/>
      <c r="B16" s="77"/>
      <c r="D16" s="41"/>
    </row>
    <row r="17" spans="1:4" ht="18.75" customHeight="1">
      <c r="A17" s="12" t="s">
        <v>18</v>
      </c>
      <c r="B17" s="36">
        <f>SUM(B11:B16)</f>
        <v>-66564</v>
      </c>
      <c r="D17" s="41"/>
    </row>
    <row r="18" spans="1:4" ht="18.75" customHeight="1">
      <c r="A18" s="12" t="s">
        <v>36</v>
      </c>
      <c r="B18" s="37">
        <v>394450</v>
      </c>
      <c r="D18" s="42"/>
    </row>
    <row r="19" spans="1:4" ht="18.75" customHeight="1" thickBot="1">
      <c r="A19" s="12" t="s">
        <v>44</v>
      </c>
      <c r="B19" s="38">
        <f>+B17+B18</f>
        <v>327886</v>
      </c>
      <c r="D19" s="42"/>
    </row>
    <row r="20" spans="1:4" ht="18.75" customHeight="1">
      <c r="A20" s="12"/>
      <c r="B20" s="74"/>
      <c r="D20" s="42"/>
    </row>
    <row r="21" spans="2:4" ht="18.75" customHeight="1">
      <c r="B21" s="74"/>
      <c r="D21" s="42"/>
    </row>
    <row r="22" spans="2:4" ht="18.75" customHeight="1">
      <c r="B22" s="74"/>
      <c r="D22" s="42"/>
    </row>
    <row r="23" spans="2:4" ht="18.75" customHeight="1">
      <c r="B23" s="74"/>
      <c r="D23" s="42"/>
    </row>
    <row r="24" spans="2:4" ht="18.75" customHeight="1">
      <c r="B24" s="74"/>
      <c r="D24" s="42"/>
    </row>
    <row r="25" spans="2:4" ht="18.75" customHeight="1">
      <c r="B25" s="74"/>
      <c r="D25" s="42"/>
    </row>
    <row r="26" spans="2:4" ht="18.75" customHeight="1">
      <c r="B26" s="74"/>
      <c r="D26" s="42"/>
    </row>
    <row r="27" spans="2:4" ht="18.75" customHeight="1">
      <c r="B27" s="74"/>
      <c r="D27" s="42"/>
    </row>
    <row r="28" spans="2:4" ht="18.75" customHeight="1">
      <c r="B28" s="74"/>
      <c r="D28" s="42"/>
    </row>
    <row r="29" spans="2:4" ht="18.75" customHeight="1">
      <c r="B29" s="74"/>
      <c r="D29" s="42"/>
    </row>
    <row r="30" spans="2:4" ht="18.75" customHeight="1">
      <c r="B30" s="74"/>
      <c r="D30" s="42"/>
    </row>
    <row r="31" spans="2:4" ht="18.75" customHeight="1">
      <c r="B31" s="74"/>
      <c r="D31" s="42"/>
    </row>
    <row r="32" spans="2:4" ht="18.75" customHeight="1">
      <c r="B32" s="74"/>
      <c r="D32" s="42"/>
    </row>
    <row r="33" spans="2:4" ht="18.75" customHeight="1">
      <c r="B33" s="74"/>
      <c r="D33" s="42"/>
    </row>
    <row r="34" spans="2:4" ht="18.75" customHeight="1">
      <c r="B34" s="74"/>
      <c r="D34" s="42"/>
    </row>
    <row r="35" spans="2:4" ht="18.75" customHeight="1">
      <c r="B35" s="74"/>
      <c r="D35" s="42"/>
    </row>
    <row r="36" spans="2:4" ht="18.75" customHeight="1">
      <c r="B36" s="74"/>
      <c r="D36" s="42"/>
    </row>
    <row r="37" spans="2:4" ht="18.75" customHeight="1">
      <c r="B37" s="74"/>
      <c r="D37" s="42"/>
    </row>
    <row r="38" ht="12.75">
      <c r="B38" s="74"/>
    </row>
    <row r="39" spans="1:5" ht="30.75" customHeight="1">
      <c r="A39" s="101" t="str">
        <f>+PNL!A50</f>
        <v>The notes set out on pages 5 to 7 form an integral part of and should be read in                                                                       conjunction with this interim financial report</v>
      </c>
      <c r="B39" s="105"/>
      <c r="C39" s="16"/>
      <c r="D39" s="16"/>
      <c r="E39" s="16"/>
    </row>
    <row r="40" ht="12.75">
      <c r="B40" s="78"/>
    </row>
  </sheetData>
  <mergeCells count="1">
    <mergeCell ref="A39:B39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27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SheetLayoutView="100" workbookViewId="0" topLeftCell="A13">
      <selection activeCell="H22" sqref="H22"/>
    </sheetView>
  </sheetViews>
  <sheetFormatPr defaultColWidth="9.140625" defaultRowHeight="12.75"/>
  <cols>
    <col min="1" max="1" width="37.28125" style="0" customWidth="1"/>
    <col min="2" max="2" width="15.00390625" style="0" customWidth="1"/>
    <col min="3" max="3" width="1.28515625" style="0" customWidth="1"/>
    <col min="4" max="4" width="15.00390625" style="0" customWidth="1"/>
    <col min="5" max="5" width="1.28515625" style="0" customWidth="1"/>
    <col min="6" max="6" width="15.00390625" style="0" customWidth="1"/>
    <col min="7" max="7" width="1.57421875" style="0" customWidth="1"/>
    <col min="8" max="8" width="15.00390625" style="0" customWidth="1"/>
  </cols>
  <sheetData>
    <row r="1" spans="1:8" ht="12.75">
      <c r="A1" s="102" t="s">
        <v>0</v>
      </c>
      <c r="B1" s="102"/>
      <c r="C1" s="102"/>
      <c r="D1" s="102"/>
      <c r="E1" s="1"/>
      <c r="F1" s="1"/>
      <c r="G1" s="1"/>
      <c r="H1" s="1"/>
    </row>
    <row r="2" spans="1:8" ht="12.75">
      <c r="A2" s="81" t="s">
        <v>43</v>
      </c>
      <c r="B2" s="66"/>
      <c r="C2" s="66"/>
      <c r="D2" s="66"/>
      <c r="E2" s="1"/>
      <c r="F2" s="1"/>
      <c r="G2" s="1"/>
      <c r="H2" s="1"/>
    </row>
    <row r="3" spans="1:8" ht="12.75">
      <c r="A3" s="102" t="s">
        <v>57</v>
      </c>
      <c r="B3" s="102"/>
      <c r="C3" s="102"/>
      <c r="D3" s="102"/>
      <c r="E3" s="1"/>
      <c r="F3" s="1"/>
      <c r="G3" s="1"/>
      <c r="H3" s="1"/>
    </row>
    <row r="4" spans="1:8" ht="12.75">
      <c r="A4" s="109" t="str">
        <f>+PNL!A5</f>
        <v>For the Period Ended</v>
      </c>
      <c r="B4" s="110"/>
      <c r="C4" s="110"/>
      <c r="D4" s="110"/>
      <c r="E4" s="1"/>
      <c r="F4" s="1"/>
      <c r="G4" s="1"/>
      <c r="H4" s="1"/>
    </row>
    <row r="5" spans="1:8" ht="12.75">
      <c r="A5" s="109">
        <f>+PNL!A6</f>
        <v>37802</v>
      </c>
      <c r="B5" s="110"/>
      <c r="C5" s="110"/>
      <c r="D5" s="110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3" t="s">
        <v>23</v>
      </c>
      <c r="C12" s="1"/>
      <c r="D12" s="13" t="s">
        <v>24</v>
      </c>
      <c r="E12" s="1"/>
      <c r="F12" s="13" t="s">
        <v>25</v>
      </c>
      <c r="G12" s="13"/>
      <c r="H12" s="1"/>
    </row>
    <row r="13" spans="1:8" ht="12.75">
      <c r="A13" s="1"/>
      <c r="B13" s="13" t="s">
        <v>26</v>
      </c>
      <c r="C13" s="1"/>
      <c r="D13" s="13" t="s">
        <v>27</v>
      </c>
      <c r="E13" s="1"/>
      <c r="F13" s="13" t="s">
        <v>28</v>
      </c>
      <c r="G13" s="13"/>
      <c r="H13" s="13" t="s">
        <v>42</v>
      </c>
    </row>
    <row r="14" spans="1:8" ht="12.75">
      <c r="A14" s="1"/>
      <c r="B14" s="13" t="s">
        <v>8</v>
      </c>
      <c r="C14" s="13"/>
      <c r="D14" s="13" t="s">
        <v>8</v>
      </c>
      <c r="E14" s="1"/>
      <c r="F14" s="13" t="s">
        <v>8</v>
      </c>
      <c r="G14" s="13"/>
      <c r="H14" s="13" t="s">
        <v>8</v>
      </c>
    </row>
    <row r="15" spans="1:8" ht="12.75">
      <c r="A15" s="1"/>
      <c r="B15" s="79"/>
      <c r="C15" s="79"/>
      <c r="D15" s="79"/>
      <c r="E15" s="79"/>
      <c r="F15" s="79"/>
      <c r="G15" s="96"/>
      <c r="H15" s="39"/>
    </row>
    <row r="16" spans="1:8" ht="12.75">
      <c r="A16" s="12" t="s">
        <v>50</v>
      </c>
      <c r="B16" s="79">
        <v>1978732</v>
      </c>
      <c r="C16" s="79"/>
      <c r="D16" s="79">
        <v>1186472</v>
      </c>
      <c r="E16" s="79"/>
      <c r="F16" s="79">
        <v>3017433</v>
      </c>
      <c r="G16" s="79"/>
      <c r="H16" s="79">
        <f>SUM(B16:F16)</f>
        <v>6182637</v>
      </c>
    </row>
    <row r="17" spans="1:8" ht="12.75">
      <c r="A17" s="1"/>
      <c r="B17" s="75"/>
      <c r="C17" s="75"/>
      <c r="D17" s="75"/>
      <c r="E17" s="79"/>
      <c r="F17" s="79"/>
      <c r="G17" s="79"/>
      <c r="H17" s="39"/>
    </row>
    <row r="18" spans="1:8" ht="12.75">
      <c r="A18" s="1" t="s">
        <v>9</v>
      </c>
      <c r="B18" s="75"/>
      <c r="C18" s="75"/>
      <c r="D18" s="75"/>
      <c r="E18" s="79"/>
      <c r="F18" s="96">
        <v>191335</v>
      </c>
      <c r="G18" s="79"/>
      <c r="H18" s="79">
        <f>SUM(B18:F18)</f>
        <v>191335</v>
      </c>
    </row>
    <row r="19" spans="1:8" ht="14.25" customHeight="1">
      <c r="A19" s="97"/>
      <c r="B19" s="98"/>
      <c r="C19" s="75"/>
      <c r="D19" s="98"/>
      <c r="E19" s="79"/>
      <c r="F19" s="80"/>
      <c r="G19" s="96"/>
      <c r="H19" s="80"/>
    </row>
    <row r="20" spans="1:8" ht="19.5" customHeight="1">
      <c r="A20" s="12" t="s">
        <v>51</v>
      </c>
      <c r="B20" s="75">
        <f>SUM(B16:B19)</f>
        <v>1978732</v>
      </c>
      <c r="C20" s="75"/>
      <c r="D20" s="75">
        <f>SUM(D16:D19)</f>
        <v>1186472</v>
      </c>
      <c r="E20" s="79"/>
      <c r="F20" s="75">
        <f>SUM(F16:F19)</f>
        <v>3208768</v>
      </c>
      <c r="G20" s="99"/>
      <c r="H20" s="79">
        <f>SUM(B20:F20)</f>
        <v>6373972</v>
      </c>
    </row>
    <row r="21" spans="1:8" ht="12.75">
      <c r="A21" s="97"/>
      <c r="B21" s="75"/>
      <c r="C21" s="75"/>
      <c r="D21" s="75"/>
      <c r="E21" s="79"/>
      <c r="F21" s="79"/>
      <c r="G21" s="96"/>
      <c r="H21" s="39"/>
    </row>
    <row r="22" spans="1:8" ht="12.75">
      <c r="A22" s="1" t="s">
        <v>52</v>
      </c>
      <c r="B22" s="79">
        <v>1978732</v>
      </c>
      <c r="C22" s="75"/>
      <c r="D22" s="79">
        <v>1186472</v>
      </c>
      <c r="E22" s="79"/>
      <c r="F22" s="79">
        <v>2700973</v>
      </c>
      <c r="G22" s="96"/>
      <c r="H22" s="79">
        <f>SUM(B22:F22)</f>
        <v>5866177</v>
      </c>
    </row>
    <row r="23" spans="1:8" ht="12.75">
      <c r="A23" s="1"/>
      <c r="B23" s="79"/>
      <c r="C23" s="75"/>
      <c r="D23" s="79"/>
      <c r="E23" s="79"/>
      <c r="F23" s="79"/>
      <c r="G23" s="96"/>
      <c r="H23" s="39"/>
    </row>
    <row r="24" spans="1:8" ht="14.25" customHeight="1">
      <c r="A24" s="1" t="s">
        <v>48</v>
      </c>
      <c r="B24" s="75"/>
      <c r="C24" s="75"/>
      <c r="D24" s="75"/>
      <c r="E24" s="79"/>
      <c r="F24" s="79">
        <v>147666</v>
      </c>
      <c r="G24" s="96"/>
      <c r="H24" s="79">
        <f>SUM(B24:F24)</f>
        <v>147666</v>
      </c>
    </row>
    <row r="25" spans="1:8" ht="31.5" customHeight="1">
      <c r="A25" s="100" t="s">
        <v>49</v>
      </c>
      <c r="B25" s="75"/>
      <c r="C25" s="75"/>
      <c r="D25" s="75"/>
      <c r="E25" s="79"/>
      <c r="F25" s="96">
        <v>26140</v>
      </c>
      <c r="G25" s="96"/>
      <c r="H25" s="79">
        <f>SUM(B25:F25)</f>
        <v>26140</v>
      </c>
    </row>
    <row r="26" spans="1:8" ht="12.75">
      <c r="A26" s="100"/>
      <c r="B26" s="75"/>
      <c r="C26" s="75"/>
      <c r="D26" s="75"/>
      <c r="E26" s="79"/>
      <c r="F26" s="96"/>
      <c r="G26" s="96"/>
      <c r="H26" s="79"/>
    </row>
    <row r="27" spans="1:8" ht="13.5" thickBot="1">
      <c r="A27" s="12" t="s">
        <v>53</v>
      </c>
      <c r="B27" s="40">
        <f>SUM(B20:B25)</f>
        <v>3957464</v>
      </c>
      <c r="C27" s="39"/>
      <c r="D27" s="40">
        <f>SUM(D20:D25)</f>
        <v>2372944</v>
      </c>
      <c r="E27" s="39"/>
      <c r="F27" s="40">
        <f>+F25+F24+F22</f>
        <v>2874779</v>
      </c>
      <c r="G27" s="82"/>
      <c r="H27" s="40">
        <f>+H25+H24+H22</f>
        <v>6039983</v>
      </c>
    </row>
    <row r="28" spans="1:8" ht="12.75">
      <c r="A28" s="1"/>
      <c r="B28" s="79"/>
      <c r="C28" s="79"/>
      <c r="D28" s="79"/>
      <c r="E28" s="79"/>
      <c r="F28" s="79"/>
      <c r="G28" s="96"/>
      <c r="H28" s="39"/>
    </row>
    <row r="29" spans="1:8" ht="12.75">
      <c r="A29" s="1"/>
      <c r="B29" s="79"/>
      <c r="C29" s="79"/>
      <c r="D29" s="79"/>
      <c r="E29" s="1"/>
      <c r="F29" s="1"/>
      <c r="G29" s="1"/>
      <c r="H29" s="39"/>
    </row>
    <row r="30" spans="1:8" ht="12.75">
      <c r="A30" s="1"/>
      <c r="B30" s="79"/>
      <c r="C30" s="79"/>
      <c r="D30" s="79"/>
      <c r="E30" s="1"/>
      <c r="F30" s="1"/>
      <c r="G30" s="1"/>
      <c r="H30" s="39"/>
    </row>
    <row r="31" spans="1:8" ht="12.75">
      <c r="A31" s="1"/>
      <c r="B31" s="79"/>
      <c r="C31" s="79"/>
      <c r="D31" s="79"/>
      <c r="E31" s="1"/>
      <c r="F31" s="1"/>
      <c r="G31" s="1"/>
      <c r="H31" s="39"/>
    </row>
    <row r="32" spans="1:8" ht="12.75">
      <c r="A32" s="1"/>
      <c r="B32" s="79"/>
      <c r="C32" s="79"/>
      <c r="D32" s="79"/>
      <c r="E32" s="1"/>
      <c r="F32" s="1"/>
      <c r="G32" s="1"/>
      <c r="H32" s="39"/>
    </row>
    <row r="33" spans="2:8" ht="12.75">
      <c r="B33" s="14"/>
      <c r="C33" s="14"/>
      <c r="D33" s="14"/>
      <c r="H33" s="39"/>
    </row>
    <row r="34" spans="2:8" ht="12.75">
      <c r="B34" s="14"/>
      <c r="C34" s="14"/>
      <c r="D34" s="14"/>
      <c r="H34" s="39"/>
    </row>
    <row r="35" spans="2:8" ht="12.75">
      <c r="B35" s="14"/>
      <c r="C35" s="14"/>
      <c r="D35" s="14"/>
      <c r="H35" s="39"/>
    </row>
    <row r="36" spans="2:8" ht="12.75">
      <c r="B36" s="14"/>
      <c r="C36" s="14"/>
      <c r="D36" s="14"/>
      <c r="H36" s="39"/>
    </row>
    <row r="37" spans="2:8" ht="12.75">
      <c r="B37" s="14"/>
      <c r="C37" s="14"/>
      <c r="D37" s="14"/>
      <c r="H37" s="39"/>
    </row>
    <row r="38" spans="2:8" ht="12.75">
      <c r="B38" s="14"/>
      <c r="C38" s="14"/>
      <c r="D38" s="14"/>
      <c r="H38" s="39"/>
    </row>
    <row r="39" spans="2:8" ht="12.75">
      <c r="B39" s="14"/>
      <c r="C39" s="14"/>
      <c r="D39" s="14"/>
      <c r="H39" s="39"/>
    </row>
    <row r="40" spans="2:8" ht="12.75">
      <c r="B40" s="14"/>
      <c r="C40" s="14"/>
      <c r="D40" s="14"/>
      <c r="H40" s="39"/>
    </row>
    <row r="41" spans="2:8" ht="12.75">
      <c r="B41" s="14"/>
      <c r="C41" s="14"/>
      <c r="D41" s="14"/>
      <c r="H41" s="39"/>
    </row>
    <row r="42" spans="2:8" ht="12.75">
      <c r="B42" s="14"/>
      <c r="C42" s="14"/>
      <c r="D42" s="14"/>
      <c r="H42" s="39"/>
    </row>
    <row r="43" spans="2:8" ht="12.75">
      <c r="B43" s="14"/>
      <c r="C43" s="14"/>
      <c r="D43" s="14"/>
      <c r="H43" s="39"/>
    </row>
    <row r="44" spans="2:8" ht="12.75">
      <c r="B44" s="14"/>
      <c r="C44" s="14"/>
      <c r="D44" s="14"/>
      <c r="H44" s="39"/>
    </row>
    <row r="45" spans="2:8" ht="12.75">
      <c r="B45" s="14"/>
      <c r="C45" s="14"/>
      <c r="D45" s="14"/>
      <c r="H45" s="39"/>
    </row>
    <row r="46" spans="2:8" ht="12.75">
      <c r="B46" s="14"/>
      <c r="C46" s="14"/>
      <c r="D46" s="14"/>
      <c r="H46" s="39"/>
    </row>
    <row r="47" spans="2:8" ht="12.75">
      <c r="B47" s="14"/>
      <c r="C47" s="14"/>
      <c r="D47" s="14"/>
      <c r="H47" s="39"/>
    </row>
    <row r="48" spans="2:8" ht="12.75">
      <c r="B48" s="14"/>
      <c r="C48" s="14"/>
      <c r="D48" s="14"/>
      <c r="H48" s="39"/>
    </row>
    <row r="49" spans="2:8" ht="12.75">
      <c r="B49" s="14"/>
      <c r="C49" s="14"/>
      <c r="D49" s="14"/>
      <c r="H49" s="39"/>
    </row>
    <row r="50" spans="2:8" ht="12.75">
      <c r="B50" s="14"/>
      <c r="C50" s="14"/>
      <c r="D50" s="14"/>
      <c r="H50" s="39"/>
    </row>
    <row r="51" spans="2:8" ht="12.75">
      <c r="B51" s="14"/>
      <c r="C51" s="14"/>
      <c r="D51" s="14"/>
      <c r="H51" s="39"/>
    </row>
    <row r="52" spans="2:8" ht="12.75">
      <c r="B52" s="14"/>
      <c r="C52" s="14"/>
      <c r="D52" s="14"/>
      <c r="H52" s="39"/>
    </row>
    <row r="53" spans="2:8" ht="12.75">
      <c r="B53" s="14"/>
      <c r="C53" s="14"/>
      <c r="D53" s="14"/>
      <c r="H53" s="39"/>
    </row>
    <row r="54" spans="2:8" ht="12.75">
      <c r="B54" s="14"/>
      <c r="C54" s="14"/>
      <c r="D54" s="14"/>
      <c r="H54" s="39"/>
    </row>
    <row r="55" spans="1:8" ht="46.5" customHeight="1">
      <c r="A55" s="101" t="s">
        <v>58</v>
      </c>
      <c r="B55" s="105"/>
      <c r="C55" s="105"/>
      <c r="D55" s="105"/>
      <c r="E55" s="105"/>
      <c r="F55" s="105"/>
      <c r="G55" s="105"/>
      <c r="H55" s="105"/>
    </row>
    <row r="56" spans="1:8" ht="12.75">
      <c r="A56" s="104" t="s">
        <v>59</v>
      </c>
      <c r="B56" s="108"/>
      <c r="C56" s="108"/>
      <c r="D56" s="108"/>
      <c r="E56" s="108"/>
      <c r="F56" s="108"/>
      <c r="G56" s="108"/>
      <c r="H56" s="108"/>
    </row>
    <row r="57" spans="1:8" ht="12.75">
      <c r="A57" s="73"/>
      <c r="B57" s="15"/>
      <c r="C57" s="15"/>
      <c r="D57" s="15"/>
      <c r="H57" s="39"/>
    </row>
    <row r="58" spans="2:8" ht="12.75">
      <c r="B58" s="14"/>
      <c r="C58" s="14"/>
      <c r="D58" s="14"/>
      <c r="H58" s="39"/>
    </row>
    <row r="59" spans="2:8" ht="12.75">
      <c r="B59" s="14"/>
      <c r="C59" s="14"/>
      <c r="D59" s="14"/>
      <c r="H59" s="39"/>
    </row>
    <row r="60" spans="2:8" ht="12.75">
      <c r="B60" s="14"/>
      <c r="C60" s="14"/>
      <c r="D60" s="14"/>
      <c r="H60" s="39"/>
    </row>
    <row r="61" spans="2:8" ht="12.75">
      <c r="B61" s="14"/>
      <c r="C61" s="14"/>
      <c r="D61" s="14"/>
      <c r="H61" s="39"/>
    </row>
    <row r="62" spans="2:8" ht="12.75">
      <c r="B62" s="14"/>
      <c r="C62" s="14"/>
      <c r="D62" s="14"/>
      <c r="H62" s="39"/>
    </row>
    <row r="63" spans="2:8" ht="12.75">
      <c r="B63" s="14"/>
      <c r="C63" s="14"/>
      <c r="D63" s="14"/>
      <c r="H63" s="39"/>
    </row>
    <row r="64" spans="2:8" ht="12.75">
      <c r="B64" s="14"/>
      <c r="C64" s="14"/>
      <c r="D64" s="14"/>
      <c r="H64" s="39"/>
    </row>
    <row r="65" spans="2:8" ht="12.75">
      <c r="B65" s="14"/>
      <c r="C65" s="14"/>
      <c r="D65" s="14"/>
      <c r="H65" s="39"/>
    </row>
    <row r="66" spans="2:8" ht="12.75">
      <c r="B66" s="14"/>
      <c r="C66" s="14"/>
      <c r="D66" s="14"/>
      <c r="H66" s="39"/>
    </row>
    <row r="67" spans="2:8" ht="12.75">
      <c r="B67" s="14"/>
      <c r="C67" s="14"/>
      <c r="D67" s="14"/>
      <c r="H67" s="39"/>
    </row>
    <row r="68" spans="2:8" ht="12.75">
      <c r="B68" s="14"/>
      <c r="C68" s="14"/>
      <c r="D68" s="14"/>
      <c r="H68" s="39"/>
    </row>
    <row r="69" spans="2:8" ht="12.75">
      <c r="B69" s="14"/>
      <c r="C69" s="14"/>
      <c r="D69" s="14"/>
      <c r="H69" s="39"/>
    </row>
    <row r="70" spans="2:8" ht="12.75">
      <c r="B70" s="14"/>
      <c r="C70" s="14"/>
      <c r="D70" s="14"/>
      <c r="H70" s="39"/>
    </row>
    <row r="71" spans="2:8" ht="12.75">
      <c r="B71" s="14"/>
      <c r="C71" s="14"/>
      <c r="D71" s="14"/>
      <c r="H71" s="39"/>
    </row>
    <row r="72" spans="2:8" ht="12.75">
      <c r="B72" s="14"/>
      <c r="C72" s="14"/>
      <c r="D72" s="14"/>
      <c r="H72" s="39"/>
    </row>
    <row r="73" spans="2:8" ht="12.75">
      <c r="B73" s="14"/>
      <c r="C73" s="14"/>
      <c r="D73" s="14"/>
      <c r="H73" s="39"/>
    </row>
    <row r="74" spans="2:8" ht="12.75">
      <c r="B74" s="14"/>
      <c r="C74" s="14"/>
      <c r="D74" s="14"/>
      <c r="H74" s="39"/>
    </row>
    <row r="75" spans="2:8" ht="12.75">
      <c r="B75" s="14"/>
      <c r="C75" s="14"/>
      <c r="D75" s="14"/>
      <c r="H75" s="39"/>
    </row>
    <row r="76" spans="2:8" ht="12.75">
      <c r="B76" s="14"/>
      <c r="C76" s="14"/>
      <c r="D76" s="14"/>
      <c r="H76" s="39"/>
    </row>
    <row r="77" spans="2:8" ht="12.75">
      <c r="B77" s="14"/>
      <c r="C77" s="14"/>
      <c r="D77" s="14"/>
      <c r="H77" s="39"/>
    </row>
    <row r="78" spans="2:8" ht="12.75">
      <c r="B78" s="14"/>
      <c r="C78" s="14"/>
      <c r="D78" s="14"/>
      <c r="H78" s="39"/>
    </row>
    <row r="79" spans="2:8" ht="12.75">
      <c r="B79" s="14"/>
      <c r="C79" s="14"/>
      <c r="D79" s="14"/>
      <c r="H79" s="39"/>
    </row>
    <row r="80" spans="2:8" ht="12.75">
      <c r="B80" s="14"/>
      <c r="C80" s="14"/>
      <c r="D80" s="14"/>
      <c r="H80" s="39"/>
    </row>
    <row r="81" spans="2:8" ht="12.75">
      <c r="B81" s="14"/>
      <c r="C81" s="14"/>
      <c r="D81" s="14"/>
      <c r="H81" s="39"/>
    </row>
    <row r="82" spans="2:8" ht="12.75">
      <c r="B82" s="14"/>
      <c r="C82" s="14"/>
      <c r="D82" s="14"/>
      <c r="H82" s="39"/>
    </row>
    <row r="83" spans="2:8" ht="12.75">
      <c r="B83" s="14"/>
      <c r="C83" s="14"/>
      <c r="D83" s="14"/>
      <c r="H83" s="39"/>
    </row>
    <row r="84" spans="2:8" ht="12.75">
      <c r="B84" s="14"/>
      <c r="C84" s="14"/>
      <c r="D84" s="14"/>
      <c r="H84" s="39"/>
    </row>
    <row r="85" spans="2:8" ht="12.75">
      <c r="B85" s="14"/>
      <c r="C85" s="14"/>
      <c r="D85" s="14"/>
      <c r="H85" s="39"/>
    </row>
    <row r="86" spans="2:8" ht="12.75">
      <c r="B86" s="14"/>
      <c r="C86" s="14"/>
      <c r="D86" s="14"/>
      <c r="H86" s="39"/>
    </row>
    <row r="87" spans="2:8" ht="12.75">
      <c r="B87" s="14"/>
      <c r="C87" s="14"/>
      <c r="D87" s="14"/>
      <c r="H87" s="39"/>
    </row>
    <row r="88" spans="2:8" ht="12.75">
      <c r="B88" s="14"/>
      <c r="C88" s="14"/>
      <c r="D88" s="14"/>
      <c r="H88" s="39"/>
    </row>
    <row r="89" spans="2:8" ht="12.75">
      <c r="B89" s="14"/>
      <c r="C89" s="14"/>
      <c r="D89" s="14"/>
      <c r="H89" s="39"/>
    </row>
    <row r="90" spans="2:8" ht="12.75">
      <c r="B90" s="14"/>
      <c r="C90" s="14"/>
      <c r="D90" s="14"/>
      <c r="H90" s="39"/>
    </row>
    <row r="91" spans="2:8" ht="12.75">
      <c r="B91" s="14"/>
      <c r="C91" s="14"/>
      <c r="D91" s="14"/>
      <c r="H91" s="39"/>
    </row>
    <row r="92" spans="2:8" ht="12.75">
      <c r="B92" s="14"/>
      <c r="C92" s="14"/>
      <c r="D92" s="14"/>
      <c r="H92" s="39"/>
    </row>
    <row r="93" spans="2:8" ht="12.75">
      <c r="B93" s="14"/>
      <c r="C93" s="14"/>
      <c r="D93" s="14"/>
      <c r="H93" s="39"/>
    </row>
    <row r="94" spans="2:8" ht="12.75">
      <c r="B94" s="14"/>
      <c r="C94" s="14"/>
      <c r="D94" s="14"/>
      <c r="H94" s="39"/>
    </row>
    <row r="95" spans="2:8" ht="12.75">
      <c r="B95" s="14"/>
      <c r="C95" s="14"/>
      <c r="D95" s="14"/>
      <c r="H95" s="39"/>
    </row>
    <row r="96" ht="12.75">
      <c r="H96" s="39"/>
    </row>
    <row r="97" ht="12.75">
      <c r="H97" s="39"/>
    </row>
    <row r="98" ht="12.75">
      <c r="H98" s="39"/>
    </row>
    <row r="99" ht="12.75">
      <c r="H99" s="39"/>
    </row>
    <row r="100" ht="12.75">
      <c r="H100" s="39"/>
    </row>
    <row r="101" ht="12.75">
      <c r="H101" s="39"/>
    </row>
    <row r="102" ht="12.75">
      <c r="H102" s="39"/>
    </row>
    <row r="103" ht="12.75">
      <c r="H103" s="39"/>
    </row>
    <row r="104" ht="12.75">
      <c r="H104" s="39"/>
    </row>
    <row r="105" ht="12.75">
      <c r="H105" s="39"/>
    </row>
    <row r="106" ht="12.75">
      <c r="H106" s="39"/>
    </row>
    <row r="107" ht="12.75">
      <c r="H107" s="39"/>
    </row>
    <row r="108" ht="12.75">
      <c r="H108" s="39"/>
    </row>
    <row r="109" ht="12.75">
      <c r="H109" s="39"/>
    </row>
    <row r="110" ht="12.75">
      <c r="H110" s="39"/>
    </row>
    <row r="111" ht="12.75">
      <c r="H111" s="39"/>
    </row>
    <row r="112" ht="12.75">
      <c r="H112" s="39"/>
    </row>
    <row r="113" ht="12.75">
      <c r="H113" s="39"/>
    </row>
    <row r="114" ht="12.75">
      <c r="H114" s="39"/>
    </row>
    <row r="115" ht="12.75">
      <c r="H115" s="39"/>
    </row>
    <row r="116" ht="12.75">
      <c r="H116" s="39"/>
    </row>
    <row r="117" ht="12.75">
      <c r="H117" s="39"/>
    </row>
    <row r="118" ht="12.75">
      <c r="H118" s="39"/>
    </row>
    <row r="119" ht="12.75">
      <c r="H119" s="39"/>
    </row>
    <row r="120" ht="12.75">
      <c r="H120" s="39"/>
    </row>
    <row r="121" ht="12.75">
      <c r="H121" s="39"/>
    </row>
    <row r="122" ht="12.75">
      <c r="H122" s="39"/>
    </row>
    <row r="123" ht="12.75">
      <c r="H123" s="39"/>
    </row>
    <row r="124" ht="12.75">
      <c r="H124" s="39"/>
    </row>
    <row r="125" ht="12.75">
      <c r="H125" s="39"/>
    </row>
    <row r="126" ht="12.75">
      <c r="H126" s="39"/>
    </row>
    <row r="127" ht="12.75">
      <c r="H127" s="39"/>
    </row>
    <row r="128" ht="12.75">
      <c r="H128" s="39"/>
    </row>
    <row r="129" ht="12.75">
      <c r="H129" s="39"/>
    </row>
    <row r="130" ht="12.75">
      <c r="H130" s="39"/>
    </row>
    <row r="131" ht="12.75">
      <c r="H131" s="39"/>
    </row>
    <row r="132" ht="12.75">
      <c r="H132" s="39"/>
    </row>
    <row r="133" ht="12.75">
      <c r="H133" s="39"/>
    </row>
    <row r="134" ht="12.75">
      <c r="H134" s="39"/>
    </row>
    <row r="135" ht="12.75">
      <c r="H135" s="39"/>
    </row>
    <row r="136" ht="12.75">
      <c r="H136" s="39"/>
    </row>
    <row r="137" ht="12.75">
      <c r="H137" s="39"/>
    </row>
    <row r="138" ht="12.75">
      <c r="H138" s="39"/>
    </row>
    <row r="139" ht="12.75">
      <c r="H139" s="39"/>
    </row>
    <row r="140" ht="12.75">
      <c r="H140" s="39"/>
    </row>
    <row r="141" ht="12.75">
      <c r="H141" s="39"/>
    </row>
    <row r="142" ht="12.75">
      <c r="H142" s="39"/>
    </row>
    <row r="143" ht="12.75">
      <c r="H143" s="39"/>
    </row>
    <row r="144" ht="12.75">
      <c r="H144" s="39"/>
    </row>
    <row r="145" ht="12.75">
      <c r="H145" s="39"/>
    </row>
    <row r="146" ht="12.75">
      <c r="H146" s="39"/>
    </row>
    <row r="147" ht="12.75">
      <c r="H147" s="39"/>
    </row>
    <row r="148" ht="12.75">
      <c r="H148" s="39"/>
    </row>
    <row r="149" ht="12.75">
      <c r="H149" s="39"/>
    </row>
    <row r="150" ht="12.75">
      <c r="H150" s="39"/>
    </row>
    <row r="151" ht="12.75">
      <c r="H151" s="39"/>
    </row>
    <row r="152" ht="12.75">
      <c r="H152" s="39"/>
    </row>
    <row r="153" ht="12.75">
      <c r="H153" s="39"/>
    </row>
    <row r="154" ht="12.75">
      <c r="H154" s="39"/>
    </row>
    <row r="155" ht="12.75">
      <c r="H155" s="39"/>
    </row>
    <row r="156" ht="12.75">
      <c r="H156" s="39"/>
    </row>
    <row r="157" ht="12.75">
      <c r="H157" s="39"/>
    </row>
    <row r="158" ht="12.75">
      <c r="H158" s="39"/>
    </row>
    <row r="159" ht="12.75">
      <c r="H159" s="39"/>
    </row>
    <row r="160" ht="12.75">
      <c r="H160" s="39"/>
    </row>
    <row r="161" ht="12.75">
      <c r="H161" s="39"/>
    </row>
    <row r="162" ht="12.75">
      <c r="H162" s="39"/>
    </row>
    <row r="163" ht="12.75">
      <c r="H163" s="39"/>
    </row>
    <row r="164" ht="12.75">
      <c r="H164" s="39"/>
    </row>
    <row r="165" ht="12.75">
      <c r="H165" s="39"/>
    </row>
    <row r="166" ht="12.75">
      <c r="H166" s="39"/>
    </row>
    <row r="167" ht="12.75">
      <c r="H167" s="39"/>
    </row>
    <row r="168" ht="12.75">
      <c r="H168" s="39"/>
    </row>
    <row r="169" ht="12.75">
      <c r="H169" s="39"/>
    </row>
    <row r="170" ht="12.75">
      <c r="H170" s="39"/>
    </row>
    <row r="171" ht="12.75">
      <c r="H171" s="39"/>
    </row>
    <row r="172" ht="12.75">
      <c r="H172" s="39"/>
    </row>
    <row r="173" ht="12.75">
      <c r="H173" s="39"/>
    </row>
    <row r="174" ht="12.75">
      <c r="H174" s="39"/>
    </row>
    <row r="175" ht="12.75">
      <c r="H175" s="39"/>
    </row>
    <row r="176" ht="12.75">
      <c r="H176" s="39"/>
    </row>
    <row r="177" ht="12.75">
      <c r="H177" s="39"/>
    </row>
    <row r="178" ht="12.75">
      <c r="H178" s="39"/>
    </row>
    <row r="179" ht="12.75">
      <c r="H179" s="39"/>
    </row>
    <row r="180" ht="12.75">
      <c r="H180" s="39"/>
    </row>
    <row r="181" ht="12.75">
      <c r="H181" s="39"/>
    </row>
    <row r="182" ht="12.75">
      <c r="H182" s="39"/>
    </row>
    <row r="183" ht="12.75">
      <c r="H183" s="39"/>
    </row>
    <row r="184" ht="12.75">
      <c r="H184" s="39"/>
    </row>
    <row r="185" ht="12.75">
      <c r="H185" s="39"/>
    </row>
    <row r="186" ht="12.75">
      <c r="H186" s="39"/>
    </row>
    <row r="187" ht="12.75">
      <c r="H187" s="39"/>
    </row>
    <row r="188" ht="12.75">
      <c r="H188" s="39"/>
    </row>
    <row r="189" ht="12.75">
      <c r="H189" s="39"/>
    </row>
    <row r="190" ht="12.75">
      <c r="H190" s="39"/>
    </row>
    <row r="191" ht="12.75">
      <c r="H191" s="39"/>
    </row>
    <row r="192" ht="12.75">
      <c r="H192" s="39"/>
    </row>
    <row r="193" ht="12.75">
      <c r="H193" s="39"/>
    </row>
    <row r="194" ht="12.75">
      <c r="H194" s="39"/>
    </row>
    <row r="195" ht="12.75">
      <c r="H195" s="39"/>
    </row>
  </sheetData>
  <mergeCells count="6">
    <mergeCell ref="A56:H56"/>
    <mergeCell ref="A5:D5"/>
    <mergeCell ref="A1:D1"/>
    <mergeCell ref="A3:D3"/>
    <mergeCell ref="A4:D4"/>
    <mergeCell ref="A55:H55"/>
  </mergeCells>
  <printOptions horizontalCentered="1"/>
  <pageMargins left="0.33" right="0.18" top="1.07" bottom="0.85" header="0.62" footer="0.511811023622047"/>
  <pageSetup firstPageNumber="4" useFirstPageNumber="1" horizontalDpi="600" verticalDpi="600" orientation="portrait" paperSize="9" scale="85" r:id="rId3"/>
  <headerFooter alignWithMargins="0">
    <oddFooter>&amp;R&amp;"Times New Roman,Italic"&amp;8Page &amp;P of 10</oddFooter>
  </headerFooter>
  <legacyDrawing r:id="rId2"/>
  <oleObjects>
    <oleObject progId="FLW3Drawing" shapeId="2183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2003-07-24T00:35:41Z</cp:lastPrinted>
  <dcterms:created xsi:type="dcterms:W3CDTF">2001-06-20T00:11:51Z</dcterms:created>
  <dcterms:modified xsi:type="dcterms:W3CDTF">2002-10-16T08:44:19Z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